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akan\Koordinatörlük\1. Dönem\1-İME TOPLANTISI\SUNULAR\"/>
    </mc:Choice>
  </mc:AlternateContent>
  <xr:revisionPtr revIDLastSave="0" documentId="13_ncr:1_{FD717282-730C-401A-8B41-6C75A1D719B7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2017-2018" sheetId="6" r:id="rId1"/>
    <sheet name="2018-2019" sheetId="8" r:id="rId2"/>
    <sheet name="BÜTÜN YILLAR" sheetId="9" r:id="rId3"/>
    <sheet name="2018-ÖĞRETMENLERİN YEŞİL GÜNLER" sheetId="7" state="hidden" r:id="rId4"/>
  </sheets>
  <definedNames>
    <definedName name="_xlnm.Print_Area" localSheetId="0">'2017-2018'!$A$1:$G$23</definedName>
    <definedName name="_xlnm.Print_Area" localSheetId="1">'2018-2019'!$A$1:$L$28</definedName>
    <definedName name="_xlnm.Print_Area" localSheetId="3">'2018-ÖĞRETMENLERİN YEŞİL GÜNLER'!$A$1:$G$12</definedName>
    <definedName name="_xlnm.Print_Area" localSheetId="2">'BÜTÜN YILLAR'!$A$1:$R$16</definedName>
  </definedNames>
  <calcPr calcId="191029"/>
</workbook>
</file>

<file path=xl/calcChain.xml><?xml version="1.0" encoding="utf-8"?>
<calcChain xmlns="http://schemas.openxmlformats.org/spreadsheetml/2006/main">
  <c r="P16" i="9" l="1"/>
  <c r="P15" i="9"/>
  <c r="M16" i="9"/>
  <c r="M15" i="9"/>
  <c r="O12" i="9" l="1"/>
  <c r="O11" i="9"/>
  <c r="O10" i="9"/>
  <c r="O9" i="9"/>
  <c r="O8" i="9"/>
  <c r="O7" i="9"/>
  <c r="O6" i="9"/>
  <c r="O5" i="9"/>
  <c r="J16" i="9" l="1"/>
  <c r="J15" i="9"/>
  <c r="L12" i="9"/>
  <c r="L11" i="9"/>
  <c r="L10" i="9"/>
  <c r="L9" i="9"/>
  <c r="L8" i="9"/>
  <c r="L7" i="9"/>
  <c r="L6" i="9"/>
  <c r="L5" i="9"/>
  <c r="D16" i="9" l="1"/>
  <c r="G16" i="9"/>
  <c r="D15" i="9"/>
  <c r="G15" i="9"/>
  <c r="Q18" i="9" l="1"/>
  <c r="R12" i="9"/>
  <c r="R11" i="9"/>
  <c r="R10" i="9"/>
  <c r="R9" i="9"/>
  <c r="R8" i="9"/>
  <c r="R7" i="9"/>
  <c r="R6" i="9"/>
  <c r="R5" i="9"/>
  <c r="F12" i="9" l="1"/>
  <c r="F11" i="9"/>
  <c r="F10" i="9"/>
  <c r="F9" i="9"/>
  <c r="F8" i="9"/>
  <c r="F7" i="9"/>
  <c r="F6" i="9"/>
  <c r="F5" i="9"/>
  <c r="I5" i="9"/>
  <c r="I6" i="9"/>
  <c r="I7" i="9"/>
  <c r="I8" i="9"/>
  <c r="I9" i="9"/>
  <c r="I10" i="9"/>
  <c r="I11" i="9"/>
  <c r="I12" i="9"/>
  <c r="E22" i="8" l="1"/>
  <c r="L25" i="8" l="1"/>
  <c r="E23" i="8"/>
  <c r="L17" i="8"/>
  <c r="L16" i="8"/>
  <c r="J16" i="8"/>
  <c r="K16" i="8" s="1"/>
  <c r="L15" i="8"/>
  <c r="L14" i="8"/>
  <c r="J14" i="8"/>
  <c r="K14" i="8" s="1"/>
  <c r="L13" i="8"/>
  <c r="L12" i="8"/>
  <c r="J12" i="8"/>
  <c r="K12" i="8" s="1"/>
  <c r="L11" i="8"/>
  <c r="L10" i="8"/>
  <c r="K10" i="8"/>
  <c r="L9" i="8"/>
  <c r="J9" i="8"/>
  <c r="K9" i="8" s="1"/>
  <c r="L7" i="8"/>
  <c r="K7" i="8"/>
  <c r="L5" i="8"/>
  <c r="J5" i="8"/>
  <c r="K5" i="8" s="1"/>
  <c r="L4" i="8"/>
  <c r="J4" i="8"/>
  <c r="K4" i="8" s="1"/>
  <c r="G16" i="6" l="1"/>
  <c r="G17" i="6"/>
  <c r="G15" i="6"/>
  <c r="G14" i="6"/>
  <c r="G13" i="6"/>
  <c r="G12" i="6"/>
  <c r="G11" i="6"/>
  <c r="G10" i="6"/>
  <c r="G9" i="6"/>
  <c r="G7" i="6"/>
  <c r="G5" i="6"/>
  <c r="G4" i="6"/>
  <c r="E23" i="6" l="1"/>
  <c r="E22" i="6"/>
</calcChain>
</file>

<file path=xl/sharedStrings.xml><?xml version="1.0" encoding="utf-8"?>
<sst xmlns="http://schemas.openxmlformats.org/spreadsheetml/2006/main" count="167" uniqueCount="69">
  <si>
    <t>BÖLÜMLER</t>
  </si>
  <si>
    <t>S.N.</t>
  </si>
  <si>
    <t>SINIF</t>
  </si>
  <si>
    <t>11H</t>
  </si>
  <si>
    <t>Bilişim Teknolojileri Alanı</t>
  </si>
  <si>
    <t>Bilgisayar Teknik Servisi</t>
  </si>
  <si>
    <t>DALLAR</t>
  </si>
  <si>
    <t>Elektrik-Elektronik Teknolojisi Alanı</t>
  </si>
  <si>
    <t>Elektrik Tesisatları ve Pano Montörlüğü</t>
  </si>
  <si>
    <t>Elektrikli Ev Aletleri</t>
  </si>
  <si>
    <t>Gıda Teknolojisi Alanı</t>
  </si>
  <si>
    <t>Gıda İşleme</t>
  </si>
  <si>
    <t>Grafik ve Fotoğraf Alanı</t>
  </si>
  <si>
    <t>Grafik</t>
  </si>
  <si>
    <t>Makine Teknolojisi Alanı</t>
  </si>
  <si>
    <t>Bilgisayar Makine İmalatı - CNC</t>
  </si>
  <si>
    <t>Makine Bakım Onarım</t>
  </si>
  <si>
    <t>Metal Teknolojisi Alanı</t>
  </si>
  <si>
    <t>Metal Doğrama</t>
  </si>
  <si>
    <t>Kaynakçılık</t>
  </si>
  <si>
    <t>İklimlendirme Sistemleri</t>
  </si>
  <si>
    <t>Yapı Tesisat Sistemleri</t>
  </si>
  <si>
    <t>Tesisat Teknolojisi ve İklimlendirme Alanı</t>
  </si>
  <si>
    <t>Mobilya ve İç Mekan Tasarımı Alanı</t>
  </si>
  <si>
    <t>İSTATİSTİKLER</t>
  </si>
  <si>
    <t>ALAN SAYISI:</t>
  </si>
  <si>
    <t>TOPLAM ÖĞRENCİ SAYISI:</t>
  </si>
  <si>
    <t>Alanın Toplam Öğrenci Sayısı</t>
  </si>
  <si>
    <t>BEP'Lİ ÖĞRENCİ SAYISI</t>
  </si>
  <si>
    <t>Mobilya ve İç Mekan Ressamlığı</t>
  </si>
  <si>
    <t>İç Mekan ve Mobilya Teknolojisi</t>
  </si>
  <si>
    <t>EDREMİT MESLEKİ VE TEKNİK ANADOLU LİSESİ
2018-2019 İŞLETMELERDE BECERİ EĞİTİM YAPACAK ÖĞRENCİLERİMİZİN İSTATİSTİKİ BİLGİLER</t>
  </si>
  <si>
    <t xml:space="preserve"> </t>
  </si>
  <si>
    <t>KOORDİNATÖRLÜK DERS YÜK-ÜST LİMİT</t>
  </si>
  <si>
    <t>KOORDİNATÖRLÜK DERS YÜK-ALT LİMİT</t>
  </si>
  <si>
    <t>ALAN ŞEFİ SAYISI</t>
  </si>
  <si>
    <t>ATÖLYE ŞEFİ SAYISI</t>
  </si>
  <si>
    <t>ML11B</t>
  </si>
  <si>
    <t>AMP11B</t>
  </si>
  <si>
    <t>AMP11A</t>
  </si>
  <si>
    <t>AMP11C</t>
  </si>
  <si>
    <t>AMP11D</t>
  </si>
  <si>
    <t>AMP11E</t>
  </si>
  <si>
    <t>AMP11F</t>
  </si>
  <si>
    <t>AMP11G</t>
  </si>
  <si>
    <t>AMP11H</t>
  </si>
  <si>
    <t>Zeytin İşleme</t>
  </si>
  <si>
    <t>İşletmesi Değişen Öğrenci Sayısı</t>
  </si>
  <si>
    <t>İŞLETMESİ DEĞİŞEN ÖĞRENCİ SAYISI:</t>
  </si>
  <si>
    <t>Pazartesi</t>
  </si>
  <si>
    <t>Salı</t>
  </si>
  <si>
    <t>Çarşamba</t>
  </si>
  <si>
    <t>Perşembe</t>
  </si>
  <si>
    <t>Cuma</t>
  </si>
  <si>
    <t>EDREMİT MESLEKİ VE TEKNİK ANADOLU LİSESİ
2018-2019 İŞLETMELERDE BECERİ EĞİTİM YAPACAK ÖĞRENCİLERİMİZİN İŞLETME GÜNLERİ</t>
  </si>
  <si>
    <t>İŞLETME GÜNLERİ</t>
  </si>
  <si>
    <t xml:space="preserve">        İşletmelerde mesleki eğitim kapsamında 2017-2018 Eğitim Öğretim yılında işletmesi değişen öğrencilerimizin istatistikleri aşağıda listelenmiştir.</t>
  </si>
  <si>
    <t>Yüzde</t>
  </si>
  <si>
    <t>EDREMİT MESLEKİ VE TEKNİK ANADOLU LİSESİ
2018-2019 İŞLETMELERDE BECERİ EĞİTİMİ ÖĞRENCİLERİMİZİN İSTATİSTİKİ BİLGİLERİ</t>
  </si>
  <si>
    <t>Hakan KARS</t>
  </si>
  <si>
    <t>Koordinatör Müdür Yardımcısı</t>
  </si>
  <si>
    <t xml:space="preserve">        İşletmelerde mesleki eğitim kapsamında 2018-2019 Eğitim Öğretim yılında işletmesi değişen öğrencilerimizin istatistikleri aşağıda listelenmiştir.</t>
  </si>
  <si>
    <t>2017-2018</t>
  </si>
  <si>
    <t>2018-2019</t>
  </si>
  <si>
    <t>EDREMİT MESLEKİ VE TEKNİK ANADOLU LİSESİ
İŞLETMELERDE BECERİ EĞİTİMİ ÖĞRENCİLERİMİZİN İSTATİSTİKİ BİLGİLERİ</t>
  </si>
  <si>
    <t>2019-2020</t>
  </si>
  <si>
    <t>İşletmelerde mesleki eğitim kapsamında, işletmesi değişen öğrencilerimizin istatistikleri aşağıda listelenmiştir.</t>
  </si>
  <si>
    <t>2020-2021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</si>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</sst>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5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sz val="28"/>
      <color theme="1"/>
      <name val="Calibri"/>
      <family val="2"/>
      <charset val="162"/>
      <scheme val="minor"/>
    </font>
    <font>
      <b/>
      <sz val="28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2"/>
      <name val="Times New Roman"/>
      <family val="1"/>
      <charset val="162"/>
    </font>
    <font>
      <b/>
      <sz val="22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8"/>
      <color theme="1"/>
      <name val="Times New Roman"/>
      <family val="1"/>
      <charset val="162"/>
    </font>
    <font>
      <sz val="18"/>
      <name val="Times New Roman"/>
      <family val="1"/>
      <charset val="162"/>
    </font>
    <font>
      <b/>
      <sz val="18"/>
      <name val="Times New Roman"/>
      <family val="1"/>
      <charset val="162"/>
    </font>
    <font>
      <b/>
      <sz val="24"/>
      <name val="Times New Roman"/>
      <family val="1"/>
      <charset val="162"/>
    </font>
    <font>
      <sz val="18"/>
      <name val="Arial Tur"/>
      <charset val="162"/>
    </font>
    <font>
      <sz val="22"/>
      <color theme="1"/>
      <name val="Calibri"/>
      <family val="2"/>
      <charset val="162"/>
      <scheme val="minor"/>
    </font>
    <font>
      <sz val="36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24"/>
      <color theme="1"/>
      <name val="Times New Roman"/>
      <family val="1"/>
      <charset val="162"/>
    </font>
    <font>
      <b/>
      <sz val="26"/>
      <color theme="1"/>
      <name val="Calibri"/>
      <family val="2"/>
      <charset val="162"/>
      <scheme val="minor"/>
    </font>
    <font>
      <b/>
      <sz val="36"/>
      <color theme="1"/>
      <name val="Calibri"/>
      <family val="2"/>
      <charset val="162"/>
      <scheme val="minor"/>
    </font>
    <font>
      <sz val="28"/>
      <color theme="1"/>
      <name val="Times New Roman"/>
      <family val="1"/>
      <charset val="162"/>
    </font>
    <font>
      <b/>
      <sz val="48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0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2"/>
    <xf numFmtId="0" fontId="9" fillId="0" borderId="1" xfId="2" applyFont="1" applyFill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3" fillId="2" borderId="1" xfId="2" applyNumberFormat="1" applyFont="1" applyFill="1" applyBorder="1" applyAlignment="1">
      <alignment horizontal="left" vertical="center" wrapText="1"/>
    </xf>
    <xf numFmtId="0" fontId="13" fillId="2" borderId="1" xfId="2" applyNumberFormat="1" applyFont="1" applyFill="1" applyBorder="1" applyAlignment="1">
      <alignment horizontal="left" vertical="center"/>
    </xf>
    <xf numFmtId="0" fontId="13" fillId="2" borderId="3" xfId="2" applyNumberFormat="1" applyFont="1" applyFill="1" applyBorder="1" applyAlignment="1">
      <alignment horizontal="left" vertical="center"/>
    </xf>
    <xf numFmtId="0" fontId="13" fillId="2" borderId="1" xfId="2" applyFont="1" applyFill="1" applyBorder="1" applyAlignment="1">
      <alignment horizontal="center" vertical="center"/>
    </xf>
    <xf numFmtId="0" fontId="16" fillId="0" borderId="0" xfId="2" applyFont="1"/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/>
    <xf numFmtId="0" fontId="5" fillId="0" borderId="2" xfId="0" applyFont="1" applyBorder="1" applyAlignment="1">
      <alignment horizontal="center" vertical="center"/>
    </xf>
    <xf numFmtId="0" fontId="0" fillId="0" borderId="2" xfId="0" applyBorder="1"/>
    <xf numFmtId="0" fontId="5" fillId="0" borderId="0" xfId="0" applyFont="1" applyBorder="1" applyAlignment="1">
      <alignment horizontal="right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1" fontId="22" fillId="0" borderId="15" xfId="0" applyNumberFormat="1" applyFont="1" applyBorder="1" applyAlignment="1">
      <alignment horizontal="center" vertical="center"/>
    </xf>
    <xf numFmtId="0" fontId="17" fillId="0" borderId="20" xfId="0" applyFont="1" applyBorder="1" applyAlignment="1">
      <alignment vertical="center" wrapText="1"/>
    </xf>
    <xf numFmtId="0" fontId="19" fillId="0" borderId="8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" fontId="22" fillId="0" borderId="17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8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1" fontId="22" fillId="0" borderId="26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/>
    </xf>
    <xf numFmtId="0" fontId="17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1" fontId="18" fillId="0" borderId="5" xfId="0" applyNumberFormat="1" applyFont="1" applyBorder="1" applyAlignment="1">
      <alignment horizontal="center" vertical="center"/>
    </xf>
    <xf numFmtId="1" fontId="18" fillId="0" borderId="6" xfId="0" applyNumberFormat="1" applyFont="1" applyBorder="1" applyAlignment="1">
      <alignment horizontal="center" vertical="center"/>
    </xf>
    <xf numFmtId="0" fontId="22" fillId="0" borderId="3" xfId="0" applyFont="1" applyBorder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164" fontId="10" fillId="2" borderId="5" xfId="2" applyNumberFormat="1" applyFont="1" applyFill="1" applyBorder="1" applyAlignment="1">
      <alignment horizontal="center" vertical="center" readingOrder="1"/>
    </xf>
    <xf numFmtId="164" fontId="10" fillId="2" borderId="6" xfId="2" applyNumberFormat="1" applyFont="1" applyFill="1" applyBorder="1" applyAlignment="1">
      <alignment horizontal="center" vertical="center" readingOrder="1"/>
    </xf>
    <xf numFmtId="0" fontId="15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/>
    </xf>
    <xf numFmtId="0" fontId="14" fillId="2" borderId="1" xfId="2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 wrapText="1"/>
    </xf>
    <xf numFmtId="0" fontId="14" fillId="2" borderId="7" xfId="2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center" vertical="center" wrapText="1"/>
    </xf>
    <xf numFmtId="0" fontId="10" fillId="2" borderId="8" xfId="2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3"/>
  <sheetViews>
    <sheetView view="pageBreakPreview" topLeftCell="C10" zoomScale="70" zoomScaleNormal="85" zoomScaleSheetLayoutView="70" workbookViewId="0">
      <selection activeCell="E4" sqref="E4:G17"/>
    </sheetView>
  </sheetViews>
  <sheetFormatPr defaultColWidth="13.28515625" defaultRowHeight="22.5" customHeight="1" x14ac:dyDescent="0.25"/>
  <cols>
    <col min="1" max="1" width="14.85546875" customWidth="1"/>
    <col min="2" max="2" width="18.5703125" hidden="1" customWidth="1"/>
    <col min="3" max="3" width="62.42578125" bestFit="1" customWidth="1"/>
    <col min="4" max="4" width="43.140625" hidden="1" customWidth="1"/>
    <col min="5" max="5" width="47.5703125" customWidth="1"/>
    <col min="6" max="6" width="48.7109375" customWidth="1"/>
  </cols>
  <sheetData>
    <row r="1" spans="1:8" ht="109.5" customHeight="1" x14ac:dyDescent="0.25">
      <c r="A1" s="62" t="s">
        <v>31</v>
      </c>
      <c r="B1" s="62"/>
      <c r="C1" s="62"/>
      <c r="D1" s="62"/>
      <c r="E1" s="62"/>
      <c r="F1" s="62"/>
      <c r="G1" s="62"/>
    </row>
    <row r="2" spans="1:8" ht="67.5" customHeight="1" x14ac:dyDescent="0.25">
      <c r="A2" s="63" t="s">
        <v>56</v>
      </c>
      <c r="B2" s="63"/>
      <c r="C2" s="63"/>
      <c r="D2" s="63"/>
      <c r="E2" s="63"/>
      <c r="F2" s="63"/>
      <c r="G2" s="63"/>
      <c r="H2" t="s">
        <v>32</v>
      </c>
    </row>
    <row r="3" spans="1:8" ht="36.75" customHeight="1" x14ac:dyDescent="0.25">
      <c r="A3" s="22" t="s">
        <v>1</v>
      </c>
      <c r="B3" s="22" t="s">
        <v>2</v>
      </c>
      <c r="C3" s="23" t="s">
        <v>0</v>
      </c>
      <c r="D3" s="23" t="s">
        <v>6</v>
      </c>
      <c r="E3" s="24" t="s">
        <v>27</v>
      </c>
      <c r="F3" s="24" t="s">
        <v>47</v>
      </c>
      <c r="G3" s="24" t="s">
        <v>57</v>
      </c>
    </row>
    <row r="4" spans="1:8" ht="36.75" customHeight="1" x14ac:dyDescent="0.25">
      <c r="A4" s="22">
        <v>1</v>
      </c>
      <c r="B4" s="25" t="s">
        <v>39</v>
      </c>
      <c r="C4" s="27" t="s">
        <v>4</v>
      </c>
      <c r="D4" s="26" t="s">
        <v>5</v>
      </c>
      <c r="E4" s="21">
        <v>47</v>
      </c>
      <c r="F4" s="21">
        <v>7</v>
      </c>
      <c r="G4" s="21">
        <f>F4*100/E4</f>
        <v>14.893617021276595</v>
      </c>
    </row>
    <row r="5" spans="1:8" ht="28.5" customHeight="1" x14ac:dyDescent="0.25">
      <c r="A5" s="71">
        <v>2</v>
      </c>
      <c r="B5" s="72" t="s">
        <v>38</v>
      </c>
      <c r="C5" s="73" t="s">
        <v>7</v>
      </c>
      <c r="D5" s="26" t="s">
        <v>8</v>
      </c>
      <c r="E5" s="67">
        <v>32</v>
      </c>
      <c r="F5" s="67">
        <v>5</v>
      </c>
      <c r="G5" s="67">
        <f t="shared" ref="G5:G7" si="0">F5*100/E5</f>
        <v>15.625</v>
      </c>
    </row>
    <row r="6" spans="1:8" ht="28.5" customHeight="1" x14ac:dyDescent="0.25">
      <c r="A6" s="71"/>
      <c r="B6" s="72"/>
      <c r="C6" s="73"/>
      <c r="D6" s="26" t="s">
        <v>9</v>
      </c>
      <c r="E6" s="68"/>
      <c r="F6" s="68"/>
      <c r="G6" s="68"/>
    </row>
    <row r="7" spans="1:8" ht="28.5" customHeight="1" x14ac:dyDescent="0.25">
      <c r="A7" s="69">
        <v>3</v>
      </c>
      <c r="B7" s="25" t="s">
        <v>37</v>
      </c>
      <c r="C7" s="75" t="s">
        <v>10</v>
      </c>
      <c r="D7" s="26" t="s">
        <v>46</v>
      </c>
      <c r="E7" s="67">
        <v>18</v>
      </c>
      <c r="F7" s="67">
        <v>0</v>
      </c>
      <c r="G7" s="67">
        <f t="shared" si="0"/>
        <v>0</v>
      </c>
    </row>
    <row r="8" spans="1:8" ht="28.5" customHeight="1" x14ac:dyDescent="0.25">
      <c r="A8" s="70"/>
      <c r="B8" s="25" t="s">
        <v>40</v>
      </c>
      <c r="C8" s="76"/>
      <c r="D8" s="26" t="s">
        <v>11</v>
      </c>
      <c r="E8" s="68"/>
      <c r="F8" s="68"/>
      <c r="G8" s="68"/>
    </row>
    <row r="9" spans="1:8" ht="40.5" customHeight="1" x14ac:dyDescent="0.25">
      <c r="A9" s="22">
        <v>4</v>
      </c>
      <c r="B9" s="25" t="s">
        <v>41</v>
      </c>
      <c r="C9" s="27" t="s">
        <v>12</v>
      </c>
      <c r="D9" s="26" t="s">
        <v>13</v>
      </c>
      <c r="E9" s="21">
        <v>16</v>
      </c>
      <c r="F9" s="21">
        <v>3</v>
      </c>
      <c r="G9" s="21">
        <f>F9*100/E9</f>
        <v>18.75</v>
      </c>
    </row>
    <row r="10" spans="1:8" ht="28.5" customHeight="1" x14ac:dyDescent="0.25">
      <c r="A10" s="71">
        <v>5</v>
      </c>
      <c r="B10" s="72" t="s">
        <v>42</v>
      </c>
      <c r="C10" s="73" t="s">
        <v>14</v>
      </c>
      <c r="D10" s="26" t="s">
        <v>15</v>
      </c>
      <c r="E10" s="67">
        <v>29</v>
      </c>
      <c r="F10" s="67">
        <v>0</v>
      </c>
      <c r="G10" s="67">
        <f t="shared" ref="G10:G17" si="1">F10*100/E10</f>
        <v>0</v>
      </c>
    </row>
    <row r="11" spans="1:8" ht="28.5" customHeight="1" x14ac:dyDescent="0.25">
      <c r="A11" s="71"/>
      <c r="B11" s="72"/>
      <c r="C11" s="73"/>
      <c r="D11" s="26" t="s">
        <v>16</v>
      </c>
      <c r="E11" s="68"/>
      <c r="F11" s="68"/>
      <c r="G11" s="68" t="e">
        <f t="shared" si="1"/>
        <v>#DIV/0!</v>
      </c>
    </row>
    <row r="12" spans="1:8" ht="28.5" customHeight="1" x14ac:dyDescent="0.25">
      <c r="A12" s="71">
        <v>6</v>
      </c>
      <c r="B12" s="72" t="s">
        <v>43</v>
      </c>
      <c r="C12" s="73" t="s">
        <v>17</v>
      </c>
      <c r="D12" s="26" t="s">
        <v>18</v>
      </c>
      <c r="E12" s="67">
        <v>3</v>
      </c>
      <c r="F12" s="67">
        <v>0</v>
      </c>
      <c r="G12" s="67">
        <f t="shared" si="1"/>
        <v>0</v>
      </c>
    </row>
    <row r="13" spans="1:8" ht="28.5" customHeight="1" x14ac:dyDescent="0.25">
      <c r="A13" s="71">
        <v>9</v>
      </c>
      <c r="B13" s="72"/>
      <c r="C13" s="73"/>
      <c r="D13" s="26" t="s">
        <v>19</v>
      </c>
      <c r="E13" s="68"/>
      <c r="F13" s="68"/>
      <c r="G13" s="68" t="e">
        <f t="shared" si="1"/>
        <v>#DIV/0!</v>
      </c>
    </row>
    <row r="14" spans="1:8" ht="28.5" customHeight="1" x14ac:dyDescent="0.25">
      <c r="A14" s="71">
        <v>7</v>
      </c>
      <c r="B14" s="72" t="s">
        <v>44</v>
      </c>
      <c r="C14" s="73" t="s">
        <v>23</v>
      </c>
      <c r="D14" s="26" t="s">
        <v>29</v>
      </c>
      <c r="E14" s="67">
        <v>7</v>
      </c>
      <c r="F14" s="67">
        <v>0</v>
      </c>
      <c r="G14" s="67">
        <f t="shared" si="1"/>
        <v>0</v>
      </c>
    </row>
    <row r="15" spans="1:8" ht="28.5" customHeight="1" x14ac:dyDescent="0.25">
      <c r="A15" s="71">
        <v>11</v>
      </c>
      <c r="B15" s="72"/>
      <c r="C15" s="73"/>
      <c r="D15" s="26" t="s">
        <v>30</v>
      </c>
      <c r="E15" s="68"/>
      <c r="F15" s="68"/>
      <c r="G15" s="68" t="e">
        <f t="shared" si="1"/>
        <v>#DIV/0!</v>
      </c>
    </row>
    <row r="16" spans="1:8" ht="28.5" customHeight="1" x14ac:dyDescent="0.25">
      <c r="A16" s="71">
        <v>8</v>
      </c>
      <c r="B16" s="72" t="s">
        <v>45</v>
      </c>
      <c r="C16" s="73" t="s">
        <v>22</v>
      </c>
      <c r="D16" s="26" t="s">
        <v>20</v>
      </c>
      <c r="E16" s="67">
        <v>11</v>
      </c>
      <c r="F16" s="67">
        <v>2</v>
      </c>
      <c r="G16" s="67">
        <f>F16*100/E16</f>
        <v>18.181818181818183</v>
      </c>
    </row>
    <row r="17" spans="1:7" ht="28.5" customHeight="1" x14ac:dyDescent="0.25">
      <c r="A17" s="71">
        <v>12</v>
      </c>
      <c r="B17" s="72" t="s">
        <v>3</v>
      </c>
      <c r="C17" s="73" t="s">
        <v>22</v>
      </c>
      <c r="D17" s="26" t="s">
        <v>21</v>
      </c>
      <c r="E17" s="68"/>
      <c r="F17" s="68"/>
      <c r="G17" s="68" t="e">
        <f t="shared" si="1"/>
        <v>#DIV/0!</v>
      </c>
    </row>
    <row r="18" spans="1:7" ht="28.5" customHeight="1" x14ac:dyDescent="0.25">
      <c r="A18" s="4"/>
      <c r="B18" s="4"/>
      <c r="C18" s="5"/>
      <c r="D18" s="6"/>
      <c r="E18" s="7"/>
      <c r="F18" s="7"/>
    </row>
    <row r="19" spans="1:7" ht="22.5" customHeight="1" x14ac:dyDescent="0.25">
      <c r="A19" s="64" t="s">
        <v>24</v>
      </c>
      <c r="B19" s="65"/>
      <c r="C19" s="65"/>
      <c r="D19" s="65"/>
      <c r="E19" s="65"/>
      <c r="F19" s="65"/>
      <c r="G19" s="65"/>
    </row>
    <row r="20" spans="1:7" ht="22.5" customHeight="1" x14ac:dyDescent="0.25">
      <c r="A20" s="8"/>
      <c r="B20" s="8"/>
      <c r="C20" s="8"/>
      <c r="D20" s="8"/>
      <c r="E20" s="8"/>
      <c r="F20" s="8"/>
    </row>
    <row r="21" spans="1:7" ht="34.5" customHeight="1" x14ac:dyDescent="0.25">
      <c r="A21" s="74" t="s">
        <v>25</v>
      </c>
      <c r="B21" s="74"/>
      <c r="C21" s="74"/>
      <c r="D21" s="74"/>
      <c r="E21" s="66">
        <v>8</v>
      </c>
      <c r="F21" s="66"/>
      <c r="G21" s="66"/>
    </row>
    <row r="22" spans="1:7" ht="34.5" customHeight="1" x14ac:dyDescent="0.25">
      <c r="A22" s="74" t="s">
        <v>26</v>
      </c>
      <c r="B22" s="74"/>
      <c r="C22" s="74"/>
      <c r="D22" s="74"/>
      <c r="E22" s="66">
        <f>SUM(E4:E17)</f>
        <v>163</v>
      </c>
      <c r="F22" s="66"/>
      <c r="G22" s="66"/>
    </row>
    <row r="23" spans="1:7" ht="34.5" customHeight="1" x14ac:dyDescent="0.25">
      <c r="A23" s="74" t="s">
        <v>48</v>
      </c>
      <c r="B23" s="74"/>
      <c r="C23" s="74"/>
      <c r="D23" s="74"/>
      <c r="E23" s="66">
        <f>SUM(F4:F17)</f>
        <v>17</v>
      </c>
      <c r="F23" s="66"/>
      <c r="G23" s="66"/>
    </row>
  </sheetData>
  <mergeCells count="44">
    <mergeCell ref="C7:C8"/>
    <mergeCell ref="E7:E8"/>
    <mergeCell ref="F7:F8"/>
    <mergeCell ref="F5:F6"/>
    <mergeCell ref="A5:A6"/>
    <mergeCell ref="B5:B6"/>
    <mergeCell ref="C5:C6"/>
    <mergeCell ref="E5:E6"/>
    <mergeCell ref="A10:A11"/>
    <mergeCell ref="B10:B11"/>
    <mergeCell ref="C10:C11"/>
    <mergeCell ref="E10:E11"/>
    <mergeCell ref="F10:F11"/>
    <mergeCell ref="E16:E17"/>
    <mergeCell ref="E22:G22"/>
    <mergeCell ref="E23:G23"/>
    <mergeCell ref="A22:D22"/>
    <mergeCell ref="G16:G17"/>
    <mergeCell ref="A23:D23"/>
    <mergeCell ref="A21:D21"/>
    <mergeCell ref="A16:A17"/>
    <mergeCell ref="B16:B17"/>
    <mergeCell ref="C16:C17"/>
    <mergeCell ref="F12:F13"/>
    <mergeCell ref="A14:A15"/>
    <mergeCell ref="B14:B15"/>
    <mergeCell ref="C14:C15"/>
    <mergeCell ref="E14:E15"/>
    <mergeCell ref="A1:G1"/>
    <mergeCell ref="A2:G2"/>
    <mergeCell ref="A19:G19"/>
    <mergeCell ref="E21:G21"/>
    <mergeCell ref="G5:G6"/>
    <mergeCell ref="G7:G8"/>
    <mergeCell ref="G10:G11"/>
    <mergeCell ref="G12:G13"/>
    <mergeCell ref="G14:G15"/>
    <mergeCell ref="F14:F15"/>
    <mergeCell ref="F16:F17"/>
    <mergeCell ref="A7:A8"/>
    <mergeCell ref="A12:A13"/>
    <mergeCell ref="B12:B13"/>
    <mergeCell ref="C12:C13"/>
    <mergeCell ref="E12:E13"/>
  </mergeCells>
  <pageMargins left="0.23622047244094491" right="0.23622047244094491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8"/>
  <sheetViews>
    <sheetView view="pageBreakPreview" topLeftCell="A8" zoomScale="70" zoomScaleNormal="85" zoomScaleSheetLayoutView="70" workbookViewId="0">
      <selection activeCell="E12" sqref="E12:E13"/>
    </sheetView>
  </sheetViews>
  <sheetFormatPr defaultColWidth="13.28515625" defaultRowHeight="22.5" customHeight="1" x14ac:dyDescent="0.25"/>
  <cols>
    <col min="1" max="1" width="14.85546875" customWidth="1"/>
    <col min="2" max="2" width="18.5703125" hidden="1" customWidth="1"/>
    <col min="3" max="3" width="62.42578125" bestFit="1" customWidth="1"/>
    <col min="4" max="4" width="43.140625" hidden="1" customWidth="1"/>
    <col min="5" max="5" width="47.5703125" customWidth="1"/>
    <col min="6" max="6" width="48.7109375" customWidth="1"/>
    <col min="7" max="7" width="21" hidden="1" customWidth="1"/>
    <col min="8" max="8" width="11.7109375" hidden="1" customWidth="1"/>
    <col min="9" max="9" width="12.42578125" hidden="1" customWidth="1"/>
    <col min="10" max="10" width="21" hidden="1" customWidth="1"/>
    <col min="11" max="11" width="24.140625" hidden="1" customWidth="1"/>
    <col min="12" max="12" width="46.42578125" bestFit="1" customWidth="1"/>
  </cols>
  <sheetData>
    <row r="1" spans="1:13" ht="109.5" customHeight="1" x14ac:dyDescent="0.25">
      <c r="A1" s="79" t="s">
        <v>58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3" ht="67.5" customHeight="1" x14ac:dyDescent="0.25">
      <c r="A2" s="63" t="s">
        <v>61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t="s">
        <v>32</v>
      </c>
    </row>
    <row r="3" spans="1:13" ht="36.75" customHeight="1" x14ac:dyDescent="0.25">
      <c r="A3" s="28" t="s">
        <v>1</v>
      </c>
      <c r="B3" s="28" t="s">
        <v>2</v>
      </c>
      <c r="C3" s="23" t="s">
        <v>0</v>
      </c>
      <c r="D3" s="23" t="s">
        <v>6</v>
      </c>
      <c r="E3" s="24" t="s">
        <v>27</v>
      </c>
      <c r="F3" s="24" t="s">
        <v>47</v>
      </c>
      <c r="G3" s="1" t="s">
        <v>28</v>
      </c>
      <c r="H3" s="1" t="s">
        <v>35</v>
      </c>
      <c r="I3" s="1" t="s">
        <v>36</v>
      </c>
      <c r="J3" s="3" t="s">
        <v>34</v>
      </c>
      <c r="K3" s="3" t="s">
        <v>33</v>
      </c>
      <c r="L3" s="24" t="s">
        <v>57</v>
      </c>
    </row>
    <row r="4" spans="1:13" ht="36.75" customHeight="1" x14ac:dyDescent="0.25">
      <c r="A4" s="28">
        <v>1</v>
      </c>
      <c r="B4" s="29" t="s">
        <v>39</v>
      </c>
      <c r="C4" s="27" t="s">
        <v>4</v>
      </c>
      <c r="D4" s="26" t="s">
        <v>5</v>
      </c>
      <c r="E4" s="21">
        <v>19</v>
      </c>
      <c r="F4" s="21">
        <v>2</v>
      </c>
      <c r="G4" s="2">
        <v>1</v>
      </c>
      <c r="H4" s="2">
        <v>1</v>
      </c>
      <c r="I4" s="2">
        <v>1</v>
      </c>
      <c r="J4" s="2">
        <f>IF($E4=24,24*3,IF($E4&gt;=16,24*2,24*1))</f>
        <v>48</v>
      </c>
      <c r="K4" s="2">
        <f>J4+H4*10+I4*6</f>
        <v>64</v>
      </c>
      <c r="L4" s="40">
        <f>F4*100/E4</f>
        <v>10.526315789473685</v>
      </c>
    </row>
    <row r="5" spans="1:13" ht="28.5" customHeight="1" x14ac:dyDescent="0.25">
      <c r="A5" s="71">
        <v>2</v>
      </c>
      <c r="B5" s="72" t="s">
        <v>38</v>
      </c>
      <c r="C5" s="73" t="s">
        <v>7</v>
      </c>
      <c r="D5" s="26" t="s">
        <v>8</v>
      </c>
      <c r="E5" s="67">
        <v>23</v>
      </c>
      <c r="F5" s="67">
        <v>3</v>
      </c>
      <c r="G5" s="2">
        <v>1</v>
      </c>
      <c r="H5" s="77">
        <v>1</v>
      </c>
      <c r="I5" s="77">
        <v>2</v>
      </c>
      <c r="J5" s="77">
        <f>IF($E5&gt;=24,24*3,IF($E5&gt;=16,24*2,24*1))</f>
        <v>48</v>
      </c>
      <c r="K5" s="77">
        <f>J5+H5*10+I5*6</f>
        <v>70</v>
      </c>
      <c r="L5" s="80">
        <f t="shared" ref="L5:L7" si="0">F5*100/E5</f>
        <v>13.043478260869565</v>
      </c>
    </row>
    <row r="6" spans="1:13" ht="28.5" customHeight="1" x14ac:dyDescent="0.25">
      <c r="A6" s="71"/>
      <c r="B6" s="72"/>
      <c r="C6" s="73"/>
      <c r="D6" s="26" t="s">
        <v>9</v>
      </c>
      <c r="E6" s="68"/>
      <c r="F6" s="68"/>
      <c r="G6" s="2">
        <v>0</v>
      </c>
      <c r="H6" s="78"/>
      <c r="I6" s="78"/>
      <c r="J6" s="78"/>
      <c r="K6" s="78"/>
      <c r="L6" s="81"/>
    </row>
    <row r="7" spans="1:13" ht="28.5" customHeight="1" x14ac:dyDescent="0.25">
      <c r="A7" s="69">
        <v>3</v>
      </c>
      <c r="B7" s="29" t="s">
        <v>37</v>
      </c>
      <c r="C7" s="75" t="s">
        <v>10</v>
      </c>
      <c r="D7" s="26" t="s">
        <v>46</v>
      </c>
      <c r="E7" s="67">
        <v>14</v>
      </c>
      <c r="F7" s="67">
        <v>0</v>
      </c>
      <c r="G7" s="2">
        <v>0</v>
      </c>
      <c r="H7" s="77">
        <v>1</v>
      </c>
      <c r="I7" s="77">
        <v>0</v>
      </c>
      <c r="J7" s="77">
        <v>48</v>
      </c>
      <c r="K7" s="77">
        <f>SUM(J7:J8)+H7*10+I7*6</f>
        <v>58</v>
      </c>
      <c r="L7" s="80">
        <f t="shared" si="0"/>
        <v>0</v>
      </c>
    </row>
    <row r="8" spans="1:13" ht="28.5" customHeight="1" x14ac:dyDescent="0.25">
      <c r="A8" s="70"/>
      <c r="B8" s="29" t="s">
        <v>40</v>
      </c>
      <c r="C8" s="76"/>
      <c r="D8" s="26" t="s">
        <v>11</v>
      </c>
      <c r="E8" s="68"/>
      <c r="F8" s="68"/>
      <c r="G8" s="2">
        <v>1</v>
      </c>
      <c r="H8" s="78"/>
      <c r="I8" s="78"/>
      <c r="J8" s="78"/>
      <c r="K8" s="78"/>
      <c r="L8" s="81"/>
    </row>
    <row r="9" spans="1:13" ht="40.5" customHeight="1" x14ac:dyDescent="0.25">
      <c r="A9" s="28">
        <v>4</v>
      </c>
      <c r="B9" s="29" t="s">
        <v>41</v>
      </c>
      <c r="C9" s="27" t="s">
        <v>12</v>
      </c>
      <c r="D9" s="26" t="s">
        <v>13</v>
      </c>
      <c r="E9" s="21">
        <v>15</v>
      </c>
      <c r="F9" s="21">
        <v>3</v>
      </c>
      <c r="G9" s="2">
        <v>1</v>
      </c>
      <c r="H9" s="2">
        <v>1</v>
      </c>
      <c r="I9" s="2">
        <v>1</v>
      </c>
      <c r="J9" s="2">
        <f t="shared" ref="J9" si="1">IF($E9=24,24*3,IF($E9&gt;=16,24*2,24*1))</f>
        <v>24</v>
      </c>
      <c r="K9" s="2">
        <f>J9+H9*10+I9*6</f>
        <v>40</v>
      </c>
      <c r="L9" s="40">
        <f>F9*100/E9</f>
        <v>20</v>
      </c>
    </row>
    <row r="10" spans="1:13" ht="28.5" customHeight="1" x14ac:dyDescent="0.25">
      <c r="A10" s="71">
        <v>5</v>
      </c>
      <c r="B10" s="72" t="s">
        <v>42</v>
      </c>
      <c r="C10" s="73" t="s">
        <v>14</v>
      </c>
      <c r="D10" s="26" t="s">
        <v>15</v>
      </c>
      <c r="E10" s="67">
        <v>23</v>
      </c>
      <c r="F10" s="67">
        <v>2</v>
      </c>
      <c r="G10" s="2">
        <v>1</v>
      </c>
      <c r="H10" s="77">
        <v>1</v>
      </c>
      <c r="I10" s="77">
        <v>1</v>
      </c>
      <c r="J10" s="77">
        <v>48</v>
      </c>
      <c r="K10" s="77">
        <f>J10+H10*10+I10*6</f>
        <v>64</v>
      </c>
      <c r="L10" s="80">
        <f t="shared" ref="L10:L17" si="2">F10*100/E10</f>
        <v>8.695652173913043</v>
      </c>
    </row>
    <row r="11" spans="1:13" ht="28.5" customHeight="1" x14ac:dyDescent="0.25">
      <c r="A11" s="71"/>
      <c r="B11" s="72"/>
      <c r="C11" s="73"/>
      <c r="D11" s="26" t="s">
        <v>16</v>
      </c>
      <c r="E11" s="68"/>
      <c r="F11" s="68"/>
      <c r="G11" s="2">
        <v>0</v>
      </c>
      <c r="H11" s="78"/>
      <c r="I11" s="78"/>
      <c r="J11" s="78"/>
      <c r="K11" s="78"/>
      <c r="L11" s="81" t="e">
        <f t="shared" si="2"/>
        <v>#DIV/0!</v>
      </c>
    </row>
    <row r="12" spans="1:13" ht="28.5" customHeight="1" x14ac:dyDescent="0.25">
      <c r="A12" s="71">
        <v>6</v>
      </c>
      <c r="B12" s="72" t="s">
        <v>43</v>
      </c>
      <c r="C12" s="73" t="s">
        <v>17</v>
      </c>
      <c r="D12" s="26" t="s">
        <v>18</v>
      </c>
      <c r="E12" s="67">
        <v>15</v>
      </c>
      <c r="F12" s="67">
        <v>1</v>
      </c>
      <c r="G12" s="2">
        <v>0</v>
      </c>
      <c r="H12" s="77">
        <v>1</v>
      </c>
      <c r="I12" s="77">
        <v>1</v>
      </c>
      <c r="J12" s="77">
        <f t="shared" ref="J12" si="3">IF($E12&gt;=24,24*3,IF($E12&gt;=16,24*2,24*1))</f>
        <v>24</v>
      </c>
      <c r="K12" s="77">
        <f>J12+H12*10+I12*6</f>
        <v>40</v>
      </c>
      <c r="L12" s="80">
        <f t="shared" si="2"/>
        <v>6.666666666666667</v>
      </c>
    </row>
    <row r="13" spans="1:13" ht="28.5" customHeight="1" x14ac:dyDescent="0.25">
      <c r="A13" s="71">
        <v>9</v>
      </c>
      <c r="B13" s="72"/>
      <c r="C13" s="73"/>
      <c r="D13" s="26" t="s">
        <v>19</v>
      </c>
      <c r="E13" s="68"/>
      <c r="F13" s="68"/>
      <c r="G13" s="2">
        <v>1</v>
      </c>
      <c r="H13" s="78"/>
      <c r="I13" s="78"/>
      <c r="J13" s="78"/>
      <c r="K13" s="78"/>
      <c r="L13" s="81" t="e">
        <f t="shared" si="2"/>
        <v>#DIV/0!</v>
      </c>
    </row>
    <row r="14" spans="1:13" ht="28.5" customHeight="1" x14ac:dyDescent="0.25">
      <c r="A14" s="71">
        <v>7</v>
      </c>
      <c r="B14" s="72" t="s">
        <v>44</v>
      </c>
      <c r="C14" s="73" t="s">
        <v>23</v>
      </c>
      <c r="D14" s="26" t="s">
        <v>29</v>
      </c>
      <c r="E14" s="67">
        <v>14</v>
      </c>
      <c r="F14" s="67">
        <v>2</v>
      </c>
      <c r="G14" s="2">
        <v>0</v>
      </c>
      <c r="H14" s="77">
        <v>1</v>
      </c>
      <c r="I14" s="77">
        <v>1</v>
      </c>
      <c r="J14" s="77">
        <f t="shared" ref="J14" si="4">IF($E14&gt;=24,24*3,IF($E14&gt;=16,24*2,24*1))</f>
        <v>24</v>
      </c>
      <c r="K14" s="77">
        <f>J14+H14*10+I14*6</f>
        <v>40</v>
      </c>
      <c r="L14" s="80">
        <f t="shared" si="2"/>
        <v>14.285714285714286</v>
      </c>
    </row>
    <row r="15" spans="1:13" ht="28.5" customHeight="1" x14ac:dyDescent="0.25">
      <c r="A15" s="71">
        <v>11</v>
      </c>
      <c r="B15" s="72"/>
      <c r="C15" s="73"/>
      <c r="D15" s="26" t="s">
        <v>30</v>
      </c>
      <c r="E15" s="68"/>
      <c r="F15" s="68"/>
      <c r="G15" s="2">
        <v>1</v>
      </c>
      <c r="H15" s="78"/>
      <c r="I15" s="78"/>
      <c r="J15" s="78"/>
      <c r="K15" s="78"/>
      <c r="L15" s="81" t="e">
        <f t="shared" si="2"/>
        <v>#DIV/0!</v>
      </c>
    </row>
    <row r="16" spans="1:13" ht="28.5" customHeight="1" x14ac:dyDescent="0.25">
      <c r="A16" s="71">
        <v>8</v>
      </c>
      <c r="B16" s="72" t="s">
        <v>45</v>
      </c>
      <c r="C16" s="73" t="s">
        <v>22</v>
      </c>
      <c r="D16" s="26" t="s">
        <v>20</v>
      </c>
      <c r="E16" s="67">
        <v>19</v>
      </c>
      <c r="F16" s="67">
        <v>7</v>
      </c>
      <c r="G16" s="2">
        <v>1</v>
      </c>
      <c r="H16" s="77">
        <v>0</v>
      </c>
      <c r="I16" s="77">
        <v>1</v>
      </c>
      <c r="J16" s="77">
        <f t="shared" ref="J16" si="5">IF($E16&gt;=24,24*3,IF($E16&gt;=16,24*2,24*1))</f>
        <v>48</v>
      </c>
      <c r="K16" s="77">
        <f>J16+H16*10+I16*6</f>
        <v>54</v>
      </c>
      <c r="L16" s="80">
        <f>F16*100/E16</f>
        <v>36.842105263157897</v>
      </c>
    </row>
    <row r="17" spans="1:12" ht="28.5" customHeight="1" x14ac:dyDescent="0.25">
      <c r="A17" s="71">
        <v>12</v>
      </c>
      <c r="B17" s="72" t="s">
        <v>3</v>
      </c>
      <c r="C17" s="73" t="s">
        <v>22</v>
      </c>
      <c r="D17" s="26" t="s">
        <v>21</v>
      </c>
      <c r="E17" s="68"/>
      <c r="F17" s="68"/>
      <c r="G17" s="2">
        <v>0</v>
      </c>
      <c r="H17" s="78"/>
      <c r="I17" s="78"/>
      <c r="J17" s="78"/>
      <c r="K17" s="78"/>
      <c r="L17" s="81" t="e">
        <f t="shared" si="2"/>
        <v>#DIV/0!</v>
      </c>
    </row>
    <row r="18" spans="1:12" ht="28.5" customHeight="1" x14ac:dyDescent="0.25">
      <c r="A18" s="30"/>
      <c r="B18" s="30"/>
      <c r="C18" s="31"/>
      <c r="D18" s="32"/>
      <c r="E18" s="33"/>
      <c r="F18" s="33"/>
      <c r="G18" s="33"/>
      <c r="H18" s="33"/>
      <c r="I18" s="33"/>
      <c r="J18" s="33"/>
      <c r="K18" s="34"/>
      <c r="L18" s="34"/>
    </row>
    <row r="19" spans="1:12" ht="36" x14ac:dyDescent="0.25">
      <c r="A19" s="65" t="s">
        <v>24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</row>
    <row r="20" spans="1:12" ht="22.5" customHeight="1" x14ac:dyDescent="0.25">
      <c r="A20" s="35"/>
      <c r="B20" s="35"/>
      <c r="C20" s="35"/>
      <c r="D20" s="35"/>
      <c r="G20" s="35"/>
      <c r="H20" s="35"/>
      <c r="I20" s="35"/>
      <c r="J20" s="35"/>
      <c r="K20" s="35"/>
      <c r="L20" s="36"/>
    </row>
    <row r="21" spans="1:12" ht="34.5" customHeight="1" x14ac:dyDescent="0.25">
      <c r="A21" s="74" t="s">
        <v>25</v>
      </c>
      <c r="B21" s="74"/>
      <c r="C21" s="74"/>
      <c r="D21" s="74"/>
      <c r="E21" s="66">
        <v>8</v>
      </c>
      <c r="F21" s="66"/>
      <c r="G21" s="66"/>
      <c r="H21" s="66"/>
      <c r="I21" s="66"/>
      <c r="J21" s="66"/>
      <c r="K21" s="66"/>
      <c r="L21" s="66"/>
    </row>
    <row r="22" spans="1:12" ht="34.5" customHeight="1" x14ac:dyDescent="0.25">
      <c r="A22" s="74" t="s">
        <v>26</v>
      </c>
      <c r="B22" s="74"/>
      <c r="C22" s="74"/>
      <c r="D22" s="74"/>
      <c r="E22" s="66">
        <f>SUM(E4:E17)</f>
        <v>142</v>
      </c>
      <c r="F22" s="66"/>
      <c r="G22" s="66"/>
      <c r="H22" s="66"/>
      <c r="I22" s="66"/>
      <c r="J22" s="66"/>
      <c r="K22" s="66"/>
      <c r="L22" s="66"/>
    </row>
    <row r="23" spans="1:12" ht="34.5" customHeight="1" x14ac:dyDescent="0.25">
      <c r="A23" s="74" t="s">
        <v>48</v>
      </c>
      <c r="B23" s="74"/>
      <c r="C23" s="74"/>
      <c r="D23" s="74"/>
      <c r="E23" s="66">
        <f>SUM(F4:F17)</f>
        <v>20</v>
      </c>
      <c r="F23" s="66"/>
      <c r="G23" s="66"/>
      <c r="H23" s="66"/>
      <c r="I23" s="66"/>
      <c r="J23" s="66"/>
      <c r="K23" s="66"/>
      <c r="L23" s="66"/>
    </row>
    <row r="25" spans="1:12" ht="21" customHeight="1" x14ac:dyDescent="0.25">
      <c r="E25" s="37"/>
      <c r="L25" s="38">
        <f ca="1">TODAY()</f>
        <v>44413</v>
      </c>
    </row>
    <row r="26" spans="1:12" ht="23.25" x14ac:dyDescent="0.25">
      <c r="L26" s="39"/>
    </row>
    <row r="27" spans="1:12" ht="23.25" x14ac:dyDescent="0.25">
      <c r="L27" s="38" t="s">
        <v>59</v>
      </c>
    </row>
    <row r="28" spans="1:12" ht="23.25" x14ac:dyDescent="0.25">
      <c r="L28" s="38" t="s">
        <v>60</v>
      </c>
    </row>
  </sheetData>
  <mergeCells count="68">
    <mergeCell ref="A23:D23"/>
    <mergeCell ref="E23:L23"/>
    <mergeCell ref="L16:L17"/>
    <mergeCell ref="A19:L19"/>
    <mergeCell ref="A21:D21"/>
    <mergeCell ref="E21:L21"/>
    <mergeCell ref="A22:D22"/>
    <mergeCell ref="E22:L22"/>
    <mergeCell ref="A16:A17"/>
    <mergeCell ref="B16:B17"/>
    <mergeCell ref="C16:C17"/>
    <mergeCell ref="E16:E17"/>
    <mergeCell ref="F16:F17"/>
    <mergeCell ref="H16:H17"/>
    <mergeCell ref="I16:I17"/>
    <mergeCell ref="J16:J17"/>
    <mergeCell ref="L14:L15"/>
    <mergeCell ref="A14:A15"/>
    <mergeCell ref="B14:B15"/>
    <mergeCell ref="C14:C15"/>
    <mergeCell ref="E14:E15"/>
    <mergeCell ref="F14:F15"/>
    <mergeCell ref="H14:H15"/>
    <mergeCell ref="I14:I15"/>
    <mergeCell ref="J14:J15"/>
    <mergeCell ref="K14:K15"/>
    <mergeCell ref="K16:K17"/>
    <mergeCell ref="H12:H13"/>
    <mergeCell ref="I12:I13"/>
    <mergeCell ref="J12:J13"/>
    <mergeCell ref="K12:K13"/>
    <mergeCell ref="L12:L13"/>
    <mergeCell ref="A12:A13"/>
    <mergeCell ref="B12:B13"/>
    <mergeCell ref="C12:C13"/>
    <mergeCell ref="E12:E13"/>
    <mergeCell ref="F12:F13"/>
    <mergeCell ref="A7:A8"/>
    <mergeCell ref="C7:C8"/>
    <mergeCell ref="E7:E8"/>
    <mergeCell ref="F7:F8"/>
    <mergeCell ref="H7:H8"/>
    <mergeCell ref="H10:H11"/>
    <mergeCell ref="I10:I11"/>
    <mergeCell ref="J10:J11"/>
    <mergeCell ref="K10:K11"/>
    <mergeCell ref="L10:L11"/>
    <mergeCell ref="A10:A11"/>
    <mergeCell ref="B10:B11"/>
    <mergeCell ref="C10:C11"/>
    <mergeCell ref="E10:E11"/>
    <mergeCell ref="F10:F11"/>
    <mergeCell ref="I7:I8"/>
    <mergeCell ref="J7:J8"/>
    <mergeCell ref="K7:K8"/>
    <mergeCell ref="A1:L1"/>
    <mergeCell ref="A2:L2"/>
    <mergeCell ref="A5:A6"/>
    <mergeCell ref="B5:B6"/>
    <mergeCell ref="C5:C6"/>
    <mergeCell ref="E5:E6"/>
    <mergeCell ref="F5:F6"/>
    <mergeCell ref="H5:H6"/>
    <mergeCell ref="I5:I6"/>
    <mergeCell ref="J5:J6"/>
    <mergeCell ref="K5:K6"/>
    <mergeCell ref="L5:L6"/>
    <mergeCell ref="L7:L8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21"/>
  <sheetViews>
    <sheetView tabSelected="1" view="pageBreakPreview" zoomScale="60" zoomScaleNormal="85" workbookViewId="0">
      <selection activeCell="P16" sqref="P16:R16"/>
    </sheetView>
  </sheetViews>
  <sheetFormatPr defaultColWidth="13.28515625" defaultRowHeight="22.5" customHeight="1" x14ac:dyDescent="0.25"/>
  <cols>
    <col min="1" max="1" width="14.85546875" customWidth="1"/>
    <col min="2" max="2" width="18.5703125" hidden="1" customWidth="1"/>
    <col min="3" max="3" width="62.42578125" bestFit="1" customWidth="1"/>
    <col min="4" max="5" width="23.7109375" customWidth="1"/>
    <col min="6" max="6" width="10.140625" bestFit="1" customWidth="1"/>
    <col min="7" max="7" width="23.7109375" customWidth="1"/>
    <col min="8" max="8" width="23" customWidth="1"/>
    <col min="9" max="9" width="10.140625" bestFit="1" customWidth="1"/>
    <col min="10" max="11" width="21.28515625" customWidth="1"/>
    <col min="12" max="12" width="10.140625" bestFit="1" customWidth="1"/>
    <col min="13" max="14" width="15.7109375" customWidth="1"/>
    <col min="15" max="15" width="10.140625" bestFit="1" customWidth="1"/>
    <col min="16" max="16" width="23.7109375" customWidth="1"/>
    <col min="17" max="17" width="21.42578125" customWidth="1"/>
    <col min="18" max="18" width="10.140625" bestFit="1" customWidth="1"/>
    <col min="19" max="22" width="15.7109375" customWidth="1"/>
  </cols>
  <sheetData>
    <row r="1" spans="1:19" ht="109.5" customHeight="1" x14ac:dyDescent="0.25">
      <c r="A1" s="88" t="s">
        <v>64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9" ht="67.5" customHeight="1" thickBot="1" x14ac:dyDescent="0.3">
      <c r="A2" s="89" t="s">
        <v>66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t="s">
        <v>32</v>
      </c>
    </row>
    <row r="3" spans="1:19" ht="36.75" customHeight="1" x14ac:dyDescent="0.25">
      <c r="A3" s="92" t="s">
        <v>1</v>
      </c>
      <c r="B3" s="54" t="s">
        <v>2</v>
      </c>
      <c r="C3" s="92" t="s">
        <v>0</v>
      </c>
      <c r="D3" s="85" t="s">
        <v>62</v>
      </c>
      <c r="E3" s="86"/>
      <c r="F3" s="87"/>
      <c r="G3" s="85" t="s">
        <v>63</v>
      </c>
      <c r="H3" s="86"/>
      <c r="I3" s="87"/>
      <c r="J3" s="85" t="s">
        <v>65</v>
      </c>
      <c r="K3" s="86"/>
      <c r="L3" s="87"/>
      <c r="M3" s="85" t="s">
        <v>67</v>
      </c>
      <c r="N3" s="86"/>
      <c r="O3" s="87"/>
      <c r="P3" s="85" t="s">
        <v>68</v>
      </c>
      <c r="Q3" s="86"/>
      <c r="R3" s="87"/>
    </row>
    <row r="4" spans="1:19" ht="67.5" customHeight="1" x14ac:dyDescent="0.25">
      <c r="A4" s="93"/>
      <c r="B4" s="46" t="s">
        <v>2</v>
      </c>
      <c r="C4" s="93"/>
      <c r="D4" s="41" t="s">
        <v>27</v>
      </c>
      <c r="E4" s="24" t="s">
        <v>47</v>
      </c>
      <c r="F4" s="42" t="s">
        <v>57</v>
      </c>
      <c r="G4" s="41" t="s">
        <v>27</v>
      </c>
      <c r="H4" s="24" t="s">
        <v>47</v>
      </c>
      <c r="I4" s="42" t="s">
        <v>57</v>
      </c>
      <c r="J4" s="41" t="s">
        <v>27</v>
      </c>
      <c r="K4" s="24" t="s">
        <v>47</v>
      </c>
      <c r="L4" s="42" t="s">
        <v>57</v>
      </c>
      <c r="M4" s="41" t="s">
        <v>27</v>
      </c>
      <c r="N4" s="24" t="s">
        <v>47</v>
      </c>
      <c r="O4" s="42" t="s">
        <v>57</v>
      </c>
      <c r="P4" s="41" t="s">
        <v>27</v>
      </c>
      <c r="Q4" s="24" t="s">
        <v>47</v>
      </c>
      <c r="R4" s="42" t="s">
        <v>57</v>
      </c>
    </row>
    <row r="5" spans="1:19" ht="59.25" customHeight="1" x14ac:dyDescent="0.25">
      <c r="A5" s="49">
        <v>1</v>
      </c>
      <c r="B5" s="50" t="s">
        <v>39</v>
      </c>
      <c r="C5" s="45" t="s">
        <v>4</v>
      </c>
      <c r="D5" s="43">
        <v>47</v>
      </c>
      <c r="E5" s="21">
        <v>7</v>
      </c>
      <c r="F5" s="44">
        <f>E5*100/D5</f>
        <v>14.893617021276595</v>
      </c>
      <c r="G5" s="43">
        <v>19</v>
      </c>
      <c r="H5" s="21">
        <v>2</v>
      </c>
      <c r="I5" s="44">
        <f>H5*100/G5</f>
        <v>10.526315789473685</v>
      </c>
      <c r="J5" s="43">
        <v>17</v>
      </c>
      <c r="K5" s="21">
        <v>2</v>
      </c>
      <c r="L5" s="44">
        <f>K5*100/J5</f>
        <v>11.764705882352942</v>
      </c>
      <c r="M5" s="43">
        <v>22</v>
      </c>
      <c r="N5" s="21">
        <v>6</v>
      </c>
      <c r="O5" s="44">
        <f>N5*100/M5</f>
        <v>27.272727272727273</v>
      </c>
      <c r="P5" s="43">
        <v>19</v>
      </c>
      <c r="Q5" s="21">
        <v>0</v>
      </c>
      <c r="R5" s="44">
        <f>Q5*100/P5</f>
        <v>0</v>
      </c>
    </row>
    <row r="6" spans="1:19" ht="59.25" customHeight="1" x14ac:dyDescent="0.25">
      <c r="A6" s="49">
        <v>2</v>
      </c>
      <c r="B6" s="50" t="s">
        <v>38</v>
      </c>
      <c r="C6" s="51" t="s">
        <v>7</v>
      </c>
      <c r="D6" s="47">
        <v>32</v>
      </c>
      <c r="E6" s="61">
        <v>5</v>
      </c>
      <c r="F6" s="48">
        <f t="shared" ref="F6:F7" si="0">E6*100/D6</f>
        <v>15.625</v>
      </c>
      <c r="G6" s="47">
        <v>23</v>
      </c>
      <c r="H6" s="61">
        <v>5</v>
      </c>
      <c r="I6" s="48">
        <f t="shared" ref="I6" si="1">H6*100/G6</f>
        <v>21.739130434782609</v>
      </c>
      <c r="J6" s="47">
        <v>24</v>
      </c>
      <c r="K6" s="61">
        <v>2</v>
      </c>
      <c r="L6" s="48">
        <f t="shared" ref="L6:L7" si="2">K6*100/J6</f>
        <v>8.3333333333333339</v>
      </c>
      <c r="M6" s="47">
        <v>24</v>
      </c>
      <c r="N6" s="61">
        <v>3</v>
      </c>
      <c r="O6" s="48">
        <f t="shared" ref="O6:O7" si="3">N6*100/M6</f>
        <v>12.5</v>
      </c>
      <c r="P6" s="47">
        <v>23</v>
      </c>
      <c r="Q6" s="21">
        <v>0</v>
      </c>
      <c r="R6" s="48">
        <f t="shared" ref="R6" si="4">Q6*100/P6</f>
        <v>0</v>
      </c>
    </row>
    <row r="7" spans="1:19" ht="59.25" customHeight="1" x14ac:dyDescent="0.25">
      <c r="A7" s="52">
        <v>3</v>
      </c>
      <c r="B7" s="50" t="s">
        <v>37</v>
      </c>
      <c r="C7" s="53" t="s">
        <v>10</v>
      </c>
      <c r="D7" s="47">
        <v>18</v>
      </c>
      <c r="E7" s="61">
        <v>0</v>
      </c>
      <c r="F7" s="48">
        <f t="shared" si="0"/>
        <v>0</v>
      </c>
      <c r="G7" s="47">
        <v>14</v>
      </c>
      <c r="H7" s="61">
        <v>0</v>
      </c>
      <c r="I7" s="48">
        <f t="shared" ref="I7" si="5">H7*100/G7</f>
        <v>0</v>
      </c>
      <c r="J7" s="47">
        <v>13</v>
      </c>
      <c r="K7" s="61">
        <v>0</v>
      </c>
      <c r="L7" s="48">
        <f t="shared" si="2"/>
        <v>0</v>
      </c>
      <c r="M7" s="47">
        <v>16</v>
      </c>
      <c r="N7" s="61">
        <v>0</v>
      </c>
      <c r="O7" s="48">
        <f t="shared" si="3"/>
        <v>0</v>
      </c>
      <c r="P7" s="47">
        <v>6</v>
      </c>
      <c r="Q7" s="21">
        <v>0</v>
      </c>
      <c r="R7" s="48">
        <f t="shared" ref="R7" si="6">Q7*100/P7</f>
        <v>0</v>
      </c>
    </row>
    <row r="8" spans="1:19" ht="59.25" customHeight="1" x14ac:dyDescent="0.25">
      <c r="A8" s="49">
        <v>4</v>
      </c>
      <c r="B8" s="50" t="s">
        <v>41</v>
      </c>
      <c r="C8" s="45" t="s">
        <v>12</v>
      </c>
      <c r="D8" s="43">
        <v>16</v>
      </c>
      <c r="E8" s="21">
        <v>3</v>
      </c>
      <c r="F8" s="44">
        <f>E8*100/D8</f>
        <v>18.75</v>
      </c>
      <c r="G8" s="43">
        <v>15</v>
      </c>
      <c r="H8" s="21">
        <v>3</v>
      </c>
      <c r="I8" s="44">
        <f>H8*100/G8</f>
        <v>20</v>
      </c>
      <c r="J8" s="43">
        <v>9</v>
      </c>
      <c r="K8" s="21">
        <v>0</v>
      </c>
      <c r="L8" s="44">
        <f>K8*100/J8</f>
        <v>0</v>
      </c>
      <c r="M8" s="43">
        <v>19</v>
      </c>
      <c r="N8" s="21">
        <v>10</v>
      </c>
      <c r="O8" s="44">
        <f>N8*100/M8</f>
        <v>52.631578947368418</v>
      </c>
      <c r="P8" s="43">
        <v>10</v>
      </c>
      <c r="Q8" s="21">
        <v>0</v>
      </c>
      <c r="R8" s="44">
        <f>Q8*100/P8</f>
        <v>0</v>
      </c>
    </row>
    <row r="9" spans="1:19" ht="59.25" customHeight="1" x14ac:dyDescent="0.25">
      <c r="A9" s="49">
        <v>5</v>
      </c>
      <c r="B9" s="50" t="s">
        <v>42</v>
      </c>
      <c r="C9" s="51" t="s">
        <v>14</v>
      </c>
      <c r="D9" s="47">
        <v>29</v>
      </c>
      <c r="E9" s="61">
        <v>0</v>
      </c>
      <c r="F9" s="48">
        <f t="shared" ref="F9:F11" si="7">E9*100/D9</f>
        <v>0</v>
      </c>
      <c r="G9" s="47">
        <v>23</v>
      </c>
      <c r="H9" s="61">
        <v>0</v>
      </c>
      <c r="I9" s="48">
        <f t="shared" ref="I9:I11" si="8">H9*100/G9</f>
        <v>0</v>
      </c>
      <c r="J9" s="47">
        <v>22</v>
      </c>
      <c r="K9" s="61">
        <v>0</v>
      </c>
      <c r="L9" s="48">
        <f t="shared" ref="L9:L11" si="9">K9*100/J9</f>
        <v>0</v>
      </c>
      <c r="M9" s="47">
        <v>25</v>
      </c>
      <c r="N9" s="61">
        <v>0</v>
      </c>
      <c r="O9" s="48">
        <f t="shared" ref="O9:O11" si="10">N9*100/M9</f>
        <v>0</v>
      </c>
      <c r="P9" s="47">
        <v>23</v>
      </c>
      <c r="Q9" s="21">
        <v>0</v>
      </c>
      <c r="R9" s="48">
        <f t="shared" ref="R9:R11" si="11">Q9*100/P9</f>
        <v>0</v>
      </c>
    </row>
    <row r="10" spans="1:19" ht="59.25" customHeight="1" x14ac:dyDescent="0.25">
      <c r="A10" s="49">
        <v>6</v>
      </c>
      <c r="B10" s="50" t="s">
        <v>43</v>
      </c>
      <c r="C10" s="51" t="s">
        <v>17</v>
      </c>
      <c r="D10" s="47">
        <v>3</v>
      </c>
      <c r="E10" s="61">
        <v>0</v>
      </c>
      <c r="F10" s="48">
        <f t="shared" si="7"/>
        <v>0</v>
      </c>
      <c r="G10" s="47">
        <v>15</v>
      </c>
      <c r="H10" s="61">
        <v>1</v>
      </c>
      <c r="I10" s="48">
        <f t="shared" si="8"/>
        <v>6.666666666666667</v>
      </c>
      <c r="J10" s="47">
        <v>9</v>
      </c>
      <c r="K10" s="61">
        <v>6</v>
      </c>
      <c r="L10" s="48">
        <f t="shared" si="9"/>
        <v>66.666666666666671</v>
      </c>
      <c r="M10" s="47">
        <v>15</v>
      </c>
      <c r="N10" s="61">
        <v>3</v>
      </c>
      <c r="O10" s="48">
        <f t="shared" si="10"/>
        <v>20</v>
      </c>
      <c r="P10" s="47">
        <v>12</v>
      </c>
      <c r="Q10" s="21">
        <v>0</v>
      </c>
      <c r="R10" s="48">
        <f t="shared" si="11"/>
        <v>0</v>
      </c>
    </row>
    <row r="11" spans="1:19" ht="59.25" customHeight="1" x14ac:dyDescent="0.25">
      <c r="A11" s="49">
        <v>7</v>
      </c>
      <c r="B11" s="50" t="s">
        <v>44</v>
      </c>
      <c r="C11" s="51" t="s">
        <v>23</v>
      </c>
      <c r="D11" s="47">
        <v>7</v>
      </c>
      <c r="E11" s="61">
        <v>0</v>
      </c>
      <c r="F11" s="48">
        <f t="shared" si="7"/>
        <v>0</v>
      </c>
      <c r="G11" s="47">
        <v>14</v>
      </c>
      <c r="H11" s="61">
        <v>2</v>
      </c>
      <c r="I11" s="48">
        <f t="shared" si="8"/>
        <v>14.285714285714286</v>
      </c>
      <c r="J11" s="47">
        <v>15</v>
      </c>
      <c r="K11" s="61">
        <v>5</v>
      </c>
      <c r="L11" s="48">
        <f t="shared" si="9"/>
        <v>33.333333333333336</v>
      </c>
      <c r="M11" s="47">
        <v>21</v>
      </c>
      <c r="N11" s="61">
        <v>7</v>
      </c>
      <c r="O11" s="48">
        <f t="shared" si="10"/>
        <v>33.333333333333336</v>
      </c>
      <c r="P11" s="47">
        <v>8</v>
      </c>
      <c r="Q11" s="21">
        <v>0</v>
      </c>
      <c r="R11" s="48">
        <f t="shared" si="11"/>
        <v>0</v>
      </c>
    </row>
    <row r="12" spans="1:19" ht="59.25" customHeight="1" thickBot="1" x14ac:dyDescent="0.3">
      <c r="A12" s="55">
        <v>8</v>
      </c>
      <c r="B12" s="56" t="s">
        <v>45</v>
      </c>
      <c r="C12" s="57" t="s">
        <v>22</v>
      </c>
      <c r="D12" s="58">
        <v>11</v>
      </c>
      <c r="E12" s="59">
        <v>2</v>
      </c>
      <c r="F12" s="60">
        <f>E12*100/D12</f>
        <v>18.181818181818183</v>
      </c>
      <c r="G12" s="58">
        <v>19</v>
      </c>
      <c r="H12" s="59">
        <v>7</v>
      </c>
      <c r="I12" s="60">
        <f>H12*100/G12</f>
        <v>36.842105263157897</v>
      </c>
      <c r="J12" s="58">
        <v>12</v>
      </c>
      <c r="K12" s="59">
        <v>1</v>
      </c>
      <c r="L12" s="60">
        <f>K12*100/J12</f>
        <v>8.3333333333333339</v>
      </c>
      <c r="M12" s="58">
        <v>25</v>
      </c>
      <c r="N12" s="59">
        <v>4</v>
      </c>
      <c r="O12" s="60">
        <f>N12*100/M12</f>
        <v>16</v>
      </c>
      <c r="P12" s="58">
        <v>9</v>
      </c>
      <c r="Q12" s="59">
        <v>0</v>
      </c>
      <c r="R12" s="60">
        <f>Q12*100/P12</f>
        <v>0</v>
      </c>
    </row>
    <row r="13" spans="1:19" ht="53.25" customHeight="1" x14ac:dyDescent="0.25">
      <c r="A13" s="90" t="s">
        <v>24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</row>
    <row r="14" spans="1:19" ht="48" customHeight="1" x14ac:dyDescent="0.25">
      <c r="A14" s="74" t="s">
        <v>25</v>
      </c>
      <c r="B14" s="74"/>
      <c r="C14" s="74"/>
      <c r="D14" s="91">
        <v>8</v>
      </c>
      <c r="E14" s="91"/>
      <c r="F14" s="91"/>
      <c r="G14" s="91">
        <v>8</v>
      </c>
      <c r="H14" s="91"/>
      <c r="I14" s="91"/>
      <c r="J14" s="91">
        <v>8</v>
      </c>
      <c r="K14" s="91"/>
      <c r="L14" s="91"/>
      <c r="M14" s="91">
        <v>8</v>
      </c>
      <c r="N14" s="91"/>
      <c r="O14" s="91"/>
      <c r="P14" s="91">
        <v>8</v>
      </c>
      <c r="Q14" s="91"/>
      <c r="R14" s="91"/>
    </row>
    <row r="15" spans="1:19" ht="48" customHeight="1" x14ac:dyDescent="0.25">
      <c r="A15" s="74" t="s">
        <v>26</v>
      </c>
      <c r="B15" s="74"/>
      <c r="C15" s="74"/>
      <c r="D15" s="82">
        <f>SUM(D5:D12)</f>
        <v>163</v>
      </c>
      <c r="E15" s="83"/>
      <c r="F15" s="84"/>
      <c r="G15" s="82">
        <f>SUM(G5:G12)</f>
        <v>142</v>
      </c>
      <c r="H15" s="83"/>
      <c r="I15" s="84"/>
      <c r="J15" s="82">
        <f>SUM(J5:J12)</f>
        <v>121</v>
      </c>
      <c r="K15" s="83"/>
      <c r="L15" s="84"/>
      <c r="M15" s="82">
        <f>SUM(M5:M12)</f>
        <v>167</v>
      </c>
      <c r="N15" s="83"/>
      <c r="O15" s="84"/>
      <c r="P15" s="82">
        <f>SUM(P5:P12)</f>
        <v>110</v>
      </c>
      <c r="Q15" s="83"/>
      <c r="R15" s="84"/>
    </row>
    <row r="16" spans="1:19" ht="48" customHeight="1" x14ac:dyDescent="0.25">
      <c r="A16" s="74" t="s">
        <v>48</v>
      </c>
      <c r="B16" s="74"/>
      <c r="C16" s="74"/>
      <c r="D16" s="82">
        <f>SUM(E5:E12)</f>
        <v>17</v>
      </c>
      <c r="E16" s="83"/>
      <c r="F16" s="84"/>
      <c r="G16" s="82">
        <f>SUM(H5:H12)</f>
        <v>20</v>
      </c>
      <c r="H16" s="83"/>
      <c r="I16" s="84"/>
      <c r="J16" s="82">
        <f>SUM(K5:K12)</f>
        <v>16</v>
      </c>
      <c r="K16" s="83"/>
      <c r="L16" s="84"/>
      <c r="M16" s="82">
        <f>SUM(N5:N12)</f>
        <v>33</v>
      </c>
      <c r="N16" s="83"/>
      <c r="O16" s="84"/>
      <c r="P16" s="82">
        <f>SUM(Q5:Q12)</f>
        <v>0</v>
      </c>
      <c r="Q16" s="83"/>
      <c r="R16" s="84"/>
    </row>
    <row r="18" spans="4:17" ht="21" customHeight="1" x14ac:dyDescent="0.25">
      <c r="D18" s="37"/>
      <c r="F18" s="38"/>
      <c r="G18" s="37"/>
      <c r="H18" s="38"/>
      <c r="J18" s="37"/>
      <c r="K18" s="38"/>
      <c r="P18" s="37"/>
      <c r="Q18" s="38">
        <f ca="1">TODAY()</f>
        <v>44413</v>
      </c>
    </row>
    <row r="19" spans="4:17" ht="23.25" x14ac:dyDescent="0.25">
      <c r="F19" s="39"/>
      <c r="H19" s="39"/>
      <c r="K19" s="39"/>
      <c r="Q19" s="39"/>
    </row>
    <row r="20" spans="4:17" ht="23.25" x14ac:dyDescent="0.25">
      <c r="F20" s="38"/>
      <c r="H20" s="38"/>
      <c r="K20" s="38"/>
      <c r="Q20" s="38" t="s">
        <v>59</v>
      </c>
    </row>
    <row r="21" spans="4:17" ht="23.25" x14ac:dyDescent="0.25">
      <c r="F21" s="38"/>
      <c r="H21" s="38"/>
      <c r="K21" s="38"/>
      <c r="Q21" s="38" t="s">
        <v>60</v>
      </c>
    </row>
  </sheetData>
  <mergeCells count="28">
    <mergeCell ref="A15:C15"/>
    <mergeCell ref="D15:F15"/>
    <mergeCell ref="C3:C4"/>
    <mergeCell ref="A3:A4"/>
    <mergeCell ref="D3:F3"/>
    <mergeCell ref="A14:C14"/>
    <mergeCell ref="D14:F14"/>
    <mergeCell ref="P15:R15"/>
    <mergeCell ref="P16:R16"/>
    <mergeCell ref="M15:O15"/>
    <mergeCell ref="M16:O16"/>
    <mergeCell ref="A1:R1"/>
    <mergeCell ref="A2:R2"/>
    <mergeCell ref="A13:R13"/>
    <mergeCell ref="G3:I3"/>
    <mergeCell ref="G14:I14"/>
    <mergeCell ref="P3:R3"/>
    <mergeCell ref="M14:O14"/>
    <mergeCell ref="P14:R14"/>
    <mergeCell ref="J3:L3"/>
    <mergeCell ref="J14:L14"/>
    <mergeCell ref="A16:C16"/>
    <mergeCell ref="D16:F16"/>
    <mergeCell ref="G15:I15"/>
    <mergeCell ref="G16:I16"/>
    <mergeCell ref="J15:L15"/>
    <mergeCell ref="J16:L16"/>
    <mergeCell ref="M3:O3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2"/>
  <sheetViews>
    <sheetView zoomScale="55" zoomScaleNormal="55" zoomScaleSheetLayoutView="50" workbookViewId="0">
      <selection activeCell="B5" sqref="B5"/>
    </sheetView>
  </sheetViews>
  <sheetFormatPr defaultRowHeight="23.25" x14ac:dyDescent="0.35"/>
  <cols>
    <col min="1" max="1" width="11.7109375" style="20" customWidth="1"/>
    <col min="2" max="2" width="62.28515625" style="9" bestFit="1" customWidth="1"/>
    <col min="3" max="7" width="43" style="9" customWidth="1"/>
    <col min="8" max="16384" width="9.140625" style="9"/>
  </cols>
  <sheetData>
    <row r="1" spans="1:7" ht="94.5" customHeight="1" x14ac:dyDescent="0.2">
      <c r="A1" s="96" t="s">
        <v>54</v>
      </c>
      <c r="B1" s="97"/>
      <c r="C1" s="97"/>
      <c r="D1" s="97"/>
      <c r="E1" s="97"/>
      <c r="F1" s="97"/>
      <c r="G1" s="97"/>
    </row>
    <row r="2" spans="1:7" ht="26.25" customHeight="1" x14ac:dyDescent="0.2">
      <c r="A2" s="98" t="s">
        <v>1</v>
      </c>
      <c r="B2" s="99" t="s">
        <v>0</v>
      </c>
      <c r="C2" s="102" t="s">
        <v>55</v>
      </c>
      <c r="D2" s="102"/>
      <c r="E2" s="102"/>
      <c r="F2" s="102"/>
      <c r="G2" s="102"/>
    </row>
    <row r="3" spans="1:7" ht="12.75" customHeight="1" x14ac:dyDescent="0.2">
      <c r="A3" s="98"/>
      <c r="B3" s="100"/>
      <c r="C3" s="94" t="s">
        <v>49</v>
      </c>
      <c r="D3" s="94" t="s">
        <v>50</v>
      </c>
      <c r="E3" s="94" t="s">
        <v>51</v>
      </c>
      <c r="F3" s="94" t="s">
        <v>52</v>
      </c>
      <c r="G3" s="94" t="s">
        <v>53</v>
      </c>
    </row>
    <row r="4" spans="1:7" ht="12.75" customHeight="1" x14ac:dyDescent="0.2">
      <c r="A4" s="98"/>
      <c r="B4" s="101"/>
      <c r="C4" s="95"/>
      <c r="D4" s="95"/>
      <c r="E4" s="95"/>
      <c r="F4" s="95"/>
      <c r="G4" s="95"/>
    </row>
    <row r="5" spans="1:7" ht="114" customHeight="1" x14ac:dyDescent="0.2">
      <c r="A5" s="19">
        <v>1</v>
      </c>
      <c r="B5" s="15" t="s">
        <v>4</v>
      </c>
      <c r="C5" s="10"/>
      <c r="D5" s="10"/>
      <c r="E5" s="11"/>
      <c r="F5" s="11"/>
      <c r="G5" s="12"/>
    </row>
    <row r="6" spans="1:7" ht="114" customHeight="1" x14ac:dyDescent="0.2">
      <c r="A6" s="19">
        <v>2</v>
      </c>
      <c r="B6" s="16" t="s">
        <v>7</v>
      </c>
      <c r="C6" s="10"/>
      <c r="D6" s="10"/>
      <c r="E6" s="10"/>
      <c r="F6" s="10"/>
      <c r="G6" s="10"/>
    </row>
    <row r="7" spans="1:7" ht="114" customHeight="1" x14ac:dyDescent="0.2">
      <c r="A7" s="19">
        <v>3</v>
      </c>
      <c r="B7" s="17" t="s">
        <v>10</v>
      </c>
      <c r="C7" s="13"/>
      <c r="D7" s="10"/>
      <c r="E7" s="10"/>
      <c r="F7" s="10"/>
      <c r="G7" s="11"/>
    </row>
    <row r="8" spans="1:7" ht="114" customHeight="1" x14ac:dyDescent="0.2">
      <c r="A8" s="19">
        <v>4</v>
      </c>
      <c r="B8" s="15" t="s">
        <v>12</v>
      </c>
      <c r="C8" s="13"/>
      <c r="D8" s="14"/>
      <c r="E8" s="10"/>
      <c r="F8" s="14"/>
      <c r="G8" s="10"/>
    </row>
    <row r="9" spans="1:7" ht="114" customHeight="1" x14ac:dyDescent="0.2">
      <c r="A9" s="19">
        <v>5</v>
      </c>
      <c r="B9" s="18" t="s">
        <v>14</v>
      </c>
      <c r="C9" s="10"/>
      <c r="D9" s="13"/>
      <c r="E9" s="10"/>
      <c r="F9" s="13"/>
      <c r="G9" s="10"/>
    </row>
    <row r="10" spans="1:7" ht="114" customHeight="1" x14ac:dyDescent="0.2">
      <c r="A10" s="19">
        <v>6</v>
      </c>
      <c r="B10" s="17" t="s">
        <v>17</v>
      </c>
      <c r="C10" s="10"/>
      <c r="D10" s="10"/>
      <c r="E10" s="10"/>
      <c r="F10" s="10"/>
      <c r="G10" s="13"/>
    </row>
    <row r="11" spans="1:7" ht="114" customHeight="1" x14ac:dyDescent="0.2">
      <c r="A11" s="19">
        <v>7</v>
      </c>
      <c r="B11" s="17" t="s">
        <v>23</v>
      </c>
      <c r="C11" s="10"/>
      <c r="D11" s="10"/>
      <c r="E11" s="10"/>
      <c r="F11" s="10"/>
      <c r="G11" s="10"/>
    </row>
    <row r="12" spans="1:7" ht="114" customHeight="1" x14ac:dyDescent="0.2">
      <c r="A12" s="19">
        <v>8</v>
      </c>
      <c r="B12" s="16" t="s">
        <v>22</v>
      </c>
      <c r="C12" s="10"/>
      <c r="D12" s="10"/>
      <c r="E12" s="10"/>
      <c r="F12" s="10"/>
      <c r="G12" s="10"/>
    </row>
  </sheetData>
  <mergeCells count="9">
    <mergeCell ref="G3:G4"/>
    <mergeCell ref="A1:G1"/>
    <mergeCell ref="A2:A4"/>
    <mergeCell ref="B2:B4"/>
    <mergeCell ref="C2:G2"/>
    <mergeCell ref="C3:C4"/>
    <mergeCell ref="D3:D4"/>
    <mergeCell ref="E3:E4"/>
    <mergeCell ref="F3:F4"/>
  </mergeCells>
  <pageMargins left="0.27559055118110237" right="0.15748031496062992" top="0.19685039370078741" bottom="0.19685039370078741" header="0.51181102362204722" footer="0.51181102362204722"/>
  <pageSetup paperSize="9" scale="50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2017-2018</vt:lpstr>
      <vt:lpstr>2018-2019</vt:lpstr>
      <vt:lpstr>BÜTÜN YILLAR</vt:lpstr>
      <vt:lpstr>2018-ÖĞRETMENLERİN YEŞİL GÜNLER</vt:lpstr>
      <vt:lpstr>'2017-2018'!Yazdırma_Alanı</vt:lpstr>
      <vt:lpstr>'2018-2019'!Yazdırma_Alanı</vt:lpstr>
      <vt:lpstr>'2018-ÖĞRETMENLERİN YEŞİL GÜNLER'!Yazdırma_Alanı</vt:lpstr>
      <vt:lpstr>'BÜTÜN YILLAR'!Yazdırma_Alanı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win7pro</dc:creator>
  <cp:lastModifiedBy>Koor Müd Yrd</cp:lastModifiedBy>
  <cp:lastPrinted>2021-03-10T07:34:03Z</cp:lastPrinted>
  <dcterms:created xsi:type="dcterms:W3CDTF">2015-02-25T08:34:23Z</dcterms:created>
  <dcterms:modified xsi:type="dcterms:W3CDTF">2021-08-05T13:05:57Z</dcterms:modified>
</cp:coreProperties>
</file>